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vaschooloflaw-my.sharepoint.com/personal/gqe5jq_lawschool_virginia_edu/Documents/Desktop/"/>
    </mc:Choice>
  </mc:AlternateContent>
  <xr:revisionPtr revIDLastSave="21" documentId="8_{ADF1740F-8934-4FEE-BD24-CCB5F19E42EC}" xr6:coauthVersionLast="47" xr6:coauthVersionMax="47" xr10:uidLastSave="{BD2E2FCE-F68C-4DF0-BE83-3E9E6729BD30}"/>
  <workbookProtection workbookAlgorithmName="SHA-512" workbookHashValue="VSROWl1UxcrIHpw3RoTfW245JEOugJSs1DUvlUU+1SPDtlJM0EpB2wrPvUAJqBC52qHVBvCV9rVo7LPj3AptOQ==" workbookSaltValue="tqdRsmtjpFFbvCigsRLeSw==" workbookSpinCount="100000" lockStructure="1"/>
  <bookViews>
    <workbookView xWindow="29115" yWindow="90" windowWidth="28365" windowHeight="15270" xr2:uid="{2F01CE93-9671-4E82-A630-B74B227FE3BB}"/>
  </bookViews>
  <sheets>
    <sheet name="Calculator" sheetId="2" r:id="rId1"/>
    <sheet name=".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2" l="1"/>
  <c r="E10" i="2"/>
  <c r="E20" i="2"/>
  <c r="E30" i="2" s="1"/>
  <c r="D11" i="1"/>
  <c r="B11" i="1" l="1"/>
  <c r="E12" i="2" l="1"/>
  <c r="E16" i="2" l="1"/>
  <c r="E24" i="2" l="1"/>
  <c r="E26" i="2"/>
</calcChain>
</file>

<file path=xl/sharedStrings.xml><?xml version="1.0" encoding="utf-8"?>
<sst xmlns="http://schemas.openxmlformats.org/spreadsheetml/2006/main" count="28" uniqueCount="17">
  <si>
    <t>Resident</t>
  </si>
  <si>
    <t xml:space="preserve"> </t>
  </si>
  <si>
    <t>Tuition &amp; Fees for 2024-25</t>
  </si>
  <si>
    <t>Enrollment Deposit</t>
  </si>
  <si>
    <t>Annual Scholarship(s) Received</t>
  </si>
  <si>
    <t>Remaining Balance Due</t>
  </si>
  <si>
    <t>Are you interested in student loans?</t>
  </si>
  <si>
    <t>No</t>
  </si>
  <si>
    <t>Remaining Balance Due after loan disbursements have been received</t>
  </si>
  <si>
    <t>In this scenario you would receive an annual refund (split between two semesters) of this amount</t>
  </si>
  <si>
    <t>Non-Resident</t>
  </si>
  <si>
    <t>Yes</t>
  </si>
  <si>
    <t>Are you a resident of Virginia?</t>
  </si>
  <si>
    <t>If you are eligible for the Grad PLUS Loan, enter the amount you'd like to receive (up to COA)*</t>
  </si>
  <si>
    <t xml:space="preserve">   *Calculation is based on 2024-25 COA of</t>
  </si>
  <si>
    <t xml:space="preserve">      so the max you can request in GPLUS is:</t>
  </si>
  <si>
    <t>If you are eligible for the Unsubsidized Loan, this is the maximum you may receive (annually)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</si>
</sst>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3" fontId="0" fillId="0" borderId="0" xfId="0" applyNumberFormat="1"/>
    <xf numFmtId="165" fontId="4" fillId="4" borderId="9" xfId="2" applyNumberFormat="1" applyFont="1" applyFill="1" applyBorder="1" applyAlignment="1" applyProtection="1">
      <alignment horizontal="right" vertical="center"/>
      <protection locked="0"/>
    </xf>
    <xf numFmtId="165" fontId="4" fillId="4" borderId="9" xfId="2" applyNumberFormat="1" applyFont="1" applyFill="1" applyBorder="1" applyAlignment="1" applyProtection="1">
      <alignment horizontal="right"/>
    </xf>
    <xf numFmtId="165" fontId="4" fillId="4" borderId="9" xfId="2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2" fillId="3" borderId="5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Protection="1">
      <protection locked="0"/>
    </xf>
    <xf numFmtId="165" fontId="4" fillId="4" borderId="9" xfId="2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164" fontId="2" fillId="0" borderId="0" xfId="1" applyNumberFormat="1" applyFont="1" applyProtection="1">
      <protection locked="0"/>
    </xf>
    <xf numFmtId="0" fontId="4" fillId="4" borderId="9" xfId="0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7" xfId="0" applyFont="1" applyFill="1" applyBorder="1" applyProtection="1">
      <protection locked="0"/>
    </xf>
    <xf numFmtId="0" fontId="2" fillId="3" borderId="8" xfId="0" applyFont="1" applyFill="1" applyBorder="1" applyProtection="1">
      <protection locked="0"/>
    </xf>
    <xf numFmtId="165" fontId="4" fillId="4" borderId="9" xfId="0" applyNumberFormat="1" applyFont="1" applyFill="1" applyBorder="1" applyAlignment="1">
      <alignment horizontal="right"/>
    </xf>
    <xf numFmtId="165" fontId="4" fillId="4" borderId="9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165" fontId="5" fillId="0" borderId="0" xfId="2" applyNumberFormat="1" applyFont="1" applyProtection="1">
      <protection locked="0"/>
    </xf>
    <xf numFmtId="165" fontId="5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Relationship Id="rId9" Type="http://schemas.openxmlformats.org/officeDocument/2006/relationships/image" Target="../media/image9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1495425</xdr:colOff>
      <xdr:row>1</xdr:row>
      <xdr:rowOff>85726</xdr:rowOff>
    </xdr:from>
    <xdr:to>
      <xdr:col>2</xdr:col>
      <xdr:colOff>2667000</xdr:colOff>
      <xdr:row>6</xdr:row>
      <xdr:rowOff>131303</xdr:rowOff>
    </xdr:to>
    <xdr:pic>
      <xdr:nvPicPr>
        <xdr:cNvPr id="2" name="Picture 1" descr="University of Virginia Law Logo">
          <a:extLst>
            <a:ext uri="{FF2B5EF4-FFF2-40B4-BE49-F238E27FC236}">
              <a16:creationId xmlns:a16="http://schemas.microsoft.com/office/drawing/2014/main" id="{EC2F37C2-873B-48E1-857E-3F5029230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52401"/>
          <a:ext cx="1171575" cy="1131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6</xdr:row>
      <xdr:rowOff>352425</xdr:rowOff>
    </xdr:from>
    <xdr:to>
      <xdr:col>1</xdr:col>
      <xdr:colOff>457200</xdr:colOff>
      <xdr:row>8</xdr:row>
      <xdr:rowOff>19050</xdr:rowOff>
    </xdr:to>
    <xdr:pic>
      <xdr:nvPicPr>
        <xdr:cNvPr id="4" name="Graphic 3" descr="Badge 1 outline">
          <a:extLst>
            <a:ext uri="{FF2B5EF4-FFF2-40B4-BE49-F238E27FC236}">
              <a16:creationId xmlns:a16="http://schemas.microsoft.com/office/drawing/2014/main" id="{26A0DAFA-367C-AB5E-F017-BBCC23527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7650" y="1504950"/>
          <a:ext cx="266700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13</xdr:row>
      <xdr:rowOff>0</xdr:rowOff>
    </xdr:from>
    <xdr:to>
      <xdr:col>1</xdr:col>
      <xdr:colOff>428625</xdr:colOff>
      <xdr:row>14</xdr:row>
      <xdr:rowOff>9525</xdr:rowOff>
    </xdr:to>
    <xdr:pic>
      <xdr:nvPicPr>
        <xdr:cNvPr id="6" name="Graphic 5" descr="Badge outline">
          <a:extLst>
            <a:ext uri="{FF2B5EF4-FFF2-40B4-BE49-F238E27FC236}">
              <a16:creationId xmlns:a16="http://schemas.microsoft.com/office/drawing/2014/main" id="{5DD36926-812B-4305-6289-9D8691C89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28600" y="2895600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17</xdr:row>
      <xdr:rowOff>0</xdr:rowOff>
    </xdr:from>
    <xdr:to>
      <xdr:col>1</xdr:col>
      <xdr:colOff>419100</xdr:colOff>
      <xdr:row>18</xdr:row>
      <xdr:rowOff>9525</xdr:rowOff>
    </xdr:to>
    <xdr:pic>
      <xdr:nvPicPr>
        <xdr:cNvPr id="8" name="Graphic 7" descr="Badge 3 outline">
          <a:extLst>
            <a:ext uri="{FF2B5EF4-FFF2-40B4-BE49-F238E27FC236}">
              <a16:creationId xmlns:a16="http://schemas.microsoft.com/office/drawing/2014/main" id="{FE29AFD1-81CA-FEAB-F1B8-089015497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219075" y="3990975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21</xdr:row>
      <xdr:rowOff>247650</xdr:rowOff>
    </xdr:from>
    <xdr:to>
      <xdr:col>1</xdr:col>
      <xdr:colOff>428625</xdr:colOff>
      <xdr:row>21</xdr:row>
      <xdr:rowOff>495300</xdr:rowOff>
    </xdr:to>
    <xdr:pic>
      <xdr:nvPicPr>
        <xdr:cNvPr id="10" name="Graphic 9" descr="Badge 4 outline">
          <a:extLst>
            <a:ext uri="{FF2B5EF4-FFF2-40B4-BE49-F238E27FC236}">
              <a16:creationId xmlns:a16="http://schemas.microsoft.com/office/drawing/2014/main" id="{3FABFA1A-0F40-D55D-57E1-87BB8540C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238125" y="5600700"/>
          <a:ext cx="247650" cy="247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6BC4-5A7C-4446-B2FF-4E368773BF41}">
  <dimension ref="B1:K30"/>
  <sheetViews>
    <sheetView showGridLines="0" tabSelected="1" zoomScaleNormal="100" workbookViewId="0">
      <selection activeCell="E8" sqref="E8"/>
    </sheetView>
  </sheetViews>
  <sheetFormatPr defaultRowHeight="18.75" x14ac:dyDescent="0.3"/>
  <cols>
    <col min="1" max="1" width="0.85546875" style="5" customWidth="1"/>
    <col min="2" max="2" width="9.140625" style="5"/>
    <col min="3" max="3" width="44.28515625" style="5" bestFit="1" customWidth="1"/>
    <col min="4" max="4" width="2.7109375" style="5" customWidth="1"/>
    <col min="5" max="5" width="17.5703125" style="5" bestFit="1" customWidth="1"/>
    <col min="6" max="9" width="9.140625" style="5"/>
    <col min="10" max="10" width="12.28515625" style="5" bestFit="1" customWidth="1"/>
    <col min="11" max="16384" width="9.140625" style="5"/>
  </cols>
  <sheetData>
    <row r="1" spans="2:11" ht="5.25" customHeight="1" thickBot="1" x14ac:dyDescent="0.35"/>
    <row r="2" spans="2:11" ht="10.5" customHeight="1" x14ac:dyDescent="0.3">
      <c r="B2" s="6"/>
      <c r="C2" s="7"/>
      <c r="D2" s="7"/>
      <c r="E2" s="7"/>
      <c r="F2" s="8"/>
    </row>
    <row r="3" spans="2:11" x14ac:dyDescent="0.3">
      <c r="B3" s="9"/>
      <c r="C3" s="10"/>
      <c r="D3" s="10"/>
      <c r="E3" s="10"/>
      <c r="F3" s="11"/>
    </row>
    <row r="4" spans="2:11" x14ac:dyDescent="0.3">
      <c r="B4" s="9"/>
      <c r="C4" s="10"/>
      <c r="D4" s="10"/>
      <c r="E4" s="10"/>
      <c r="F4" s="11"/>
    </row>
    <row r="5" spans="2:11" x14ac:dyDescent="0.3">
      <c r="B5" s="9"/>
      <c r="C5" s="10"/>
      <c r="D5" s="10"/>
      <c r="E5" s="10"/>
      <c r="F5" s="11"/>
    </row>
    <row r="6" spans="2:11" x14ac:dyDescent="0.3">
      <c r="B6" s="9"/>
      <c r="C6" s="10"/>
      <c r="D6" s="10"/>
      <c r="E6" s="10"/>
      <c r="F6" s="11"/>
    </row>
    <row r="7" spans="2:11" ht="20.25" customHeight="1" thickBot="1" x14ac:dyDescent="0.35">
      <c r="B7" s="9"/>
      <c r="C7" s="10"/>
      <c r="D7" s="10"/>
      <c r="E7" s="10"/>
      <c r="F7" s="11"/>
      <c r="I7" s="5" t="s">
        <v>1</v>
      </c>
    </row>
    <row r="8" spans="2:11" ht="19.5" thickBot="1" x14ac:dyDescent="0.35">
      <c r="B8" s="12"/>
      <c r="C8" s="13" t="s">
        <v>12</v>
      </c>
      <c r="D8" s="10"/>
      <c r="E8" s="14" t="s">
        <v>0</v>
      </c>
      <c r="F8" s="11" t="s">
        <v>1</v>
      </c>
    </row>
    <row r="9" spans="2:11" ht="19.5" thickBot="1" x14ac:dyDescent="0.35">
      <c r="B9" s="9"/>
      <c r="C9" s="10"/>
      <c r="D9" s="10"/>
      <c r="E9" s="10" t="s">
        <v>1</v>
      </c>
      <c r="F9" s="11"/>
    </row>
    <row r="10" spans="2:11" ht="19.5" thickBot="1" x14ac:dyDescent="0.35">
      <c r="B10" s="9"/>
      <c r="C10" s="15" t="s">
        <v>2</v>
      </c>
      <c r="D10" s="10"/>
      <c r="E10" s="3">
        <f>IF(E8="Resident",'.'!B2+'.'!B3,'.'!D2+'.'!D3)</f>
        <v>74700</v>
      </c>
      <c r="F10" s="11"/>
    </row>
    <row r="11" spans="2:11" ht="19.5" thickBot="1" x14ac:dyDescent="0.35">
      <c r="B11" s="9"/>
      <c r="C11" s="10"/>
      <c r="D11" s="10"/>
      <c r="E11" s="10"/>
      <c r="F11" s="11"/>
    </row>
    <row r="12" spans="2:11" ht="19.5" thickBot="1" x14ac:dyDescent="0.35">
      <c r="B12" s="9"/>
      <c r="C12" s="17" t="s">
        <v>3</v>
      </c>
      <c r="D12" s="10"/>
      <c r="E12" s="25">
        <f>'.'!H1</f>
        <v>1000</v>
      </c>
      <c r="F12" s="11"/>
      <c r="K12" s="18"/>
    </row>
    <row r="13" spans="2:11" ht="19.5" thickBot="1" x14ac:dyDescent="0.35">
      <c r="B13" s="9"/>
      <c r="C13" s="10"/>
      <c r="D13" s="10"/>
      <c r="E13" s="10"/>
      <c r="F13" s="11"/>
    </row>
    <row r="14" spans="2:11" ht="19.5" thickBot="1" x14ac:dyDescent="0.35">
      <c r="B14" s="9"/>
      <c r="C14" s="15" t="s">
        <v>4</v>
      </c>
      <c r="D14" s="10"/>
      <c r="E14" s="16">
        <v>0</v>
      </c>
      <c r="F14" s="11"/>
    </row>
    <row r="15" spans="2:11" ht="19.5" thickBot="1" x14ac:dyDescent="0.35">
      <c r="B15" s="9"/>
      <c r="C15" s="10"/>
      <c r="D15" s="10"/>
      <c r="E15" s="10"/>
      <c r="F15" s="11"/>
    </row>
    <row r="16" spans="2:11" ht="19.5" thickBot="1" x14ac:dyDescent="0.35">
      <c r="B16" s="9"/>
      <c r="C16" s="15" t="s">
        <v>5</v>
      </c>
      <c r="D16" s="10"/>
      <c r="E16" s="25">
        <f>E10-E12-E14</f>
        <v>73700</v>
      </c>
      <c r="F16" s="11"/>
    </row>
    <row r="17" spans="2:10" ht="19.5" thickBot="1" x14ac:dyDescent="0.35">
      <c r="B17" s="9"/>
      <c r="C17" s="10"/>
      <c r="D17" s="10"/>
      <c r="E17" s="10"/>
      <c r="F17" s="11"/>
    </row>
    <row r="18" spans="2:10" ht="19.5" thickBot="1" x14ac:dyDescent="0.35">
      <c r="B18" s="9"/>
      <c r="C18" s="15" t="s">
        <v>6</v>
      </c>
      <c r="D18" s="10"/>
      <c r="E18" s="19" t="s">
        <v>7</v>
      </c>
      <c r="F18" s="11"/>
    </row>
    <row r="19" spans="2:10" ht="19.5" thickBot="1" x14ac:dyDescent="0.35">
      <c r="B19" s="9"/>
      <c r="C19" s="10"/>
      <c r="D19" s="10"/>
      <c r="E19" s="10" t="s">
        <v>1</v>
      </c>
      <c r="F19" s="11"/>
    </row>
    <row r="20" spans="2:10" ht="60.75" customHeight="1" thickBot="1" x14ac:dyDescent="0.35">
      <c r="B20" s="9"/>
      <c r="C20" s="20" t="s">
        <v>16</v>
      </c>
      <c r="D20" s="10"/>
      <c r="E20" s="4">
        <f>IF(E18="Yes",'.'!G1,'.'!G2)</f>
        <v>0</v>
      </c>
      <c r="F20" s="11"/>
    </row>
    <row r="21" spans="2:10" ht="19.5" thickBot="1" x14ac:dyDescent="0.35">
      <c r="B21" s="9"/>
      <c r="C21" s="10"/>
      <c r="D21" s="10"/>
      <c r="E21" s="10"/>
      <c r="F21" s="11"/>
    </row>
    <row r="22" spans="2:10" ht="57.75" customHeight="1" thickBot="1" x14ac:dyDescent="0.35">
      <c r="B22" s="9"/>
      <c r="C22" s="20" t="s">
        <v>13</v>
      </c>
      <c r="D22" s="10"/>
      <c r="E22" s="2">
        <v>0</v>
      </c>
      <c r="F22" s="11"/>
      <c r="H22" s="33" t="s">
        <v>1</v>
      </c>
      <c r="I22" s="33"/>
      <c r="J22" s="27" t="s">
        <v>1</v>
      </c>
    </row>
    <row r="23" spans="2:10" ht="19.5" thickBot="1" x14ac:dyDescent="0.35">
      <c r="B23" s="9"/>
      <c r="C23" s="21"/>
      <c r="D23" s="10"/>
      <c r="E23" s="10"/>
      <c r="F23" s="11"/>
      <c r="H23" s="31"/>
      <c r="I23" s="32"/>
    </row>
    <row r="24" spans="2:10" ht="38.25" thickBot="1" x14ac:dyDescent="0.35">
      <c r="B24" s="9"/>
      <c r="C24" s="20" t="s">
        <v>8</v>
      </c>
      <c r="D24" s="10"/>
      <c r="E24" s="4">
        <f>E16-(E20-(E20*0.01057)+E22-(E22*0.04228))</f>
        <v>73700</v>
      </c>
      <c r="F24" s="11"/>
    </row>
    <row r="25" spans="2:10" ht="19.5" thickBot="1" x14ac:dyDescent="0.35">
      <c r="B25" s="9"/>
      <c r="C25" s="21"/>
      <c r="D25" s="10"/>
      <c r="E25" s="10"/>
      <c r="F25" s="11"/>
    </row>
    <row r="26" spans="2:10" ht="57" thickBot="1" x14ac:dyDescent="0.35">
      <c r="B26" s="9"/>
      <c r="C26" s="20" t="s">
        <v>9</v>
      </c>
      <c r="D26" s="10"/>
      <c r="E26" s="26">
        <f>MAX((E20-(E20*0.01057)+E22-(E22*0.04228)+E14+E12)-E10,0)</f>
        <v>0</v>
      </c>
      <c r="F26" s="11"/>
    </row>
    <row r="27" spans="2:10" ht="19.5" thickBot="1" x14ac:dyDescent="0.35">
      <c r="B27" s="22"/>
      <c r="C27" s="23" t="s">
        <v>1</v>
      </c>
      <c r="D27" s="23"/>
      <c r="E27" s="23"/>
      <c r="F27" s="24"/>
    </row>
    <row r="28" spans="2:10" ht="9" customHeight="1" x14ac:dyDescent="0.3">
      <c r="C28" s="5" t="s">
        <v>1</v>
      </c>
    </row>
    <row r="29" spans="2:10" x14ac:dyDescent="0.3">
      <c r="C29" s="28" t="s">
        <v>14</v>
      </c>
      <c r="D29" s="28"/>
      <c r="E29" s="29">
        <f>IF(E8="Resident",'.'!B11,'.'!D11)</f>
        <v>105334</v>
      </c>
    </row>
    <row r="30" spans="2:10" x14ac:dyDescent="0.3">
      <c r="C30" s="28" t="s">
        <v>15</v>
      </c>
      <c r="D30" s="28"/>
      <c r="E30" s="30">
        <f>E29-E14-E20</f>
        <v>105334</v>
      </c>
    </row>
  </sheetData>
  <mergeCells count="2">
    <mergeCell ref="H23:I23"/>
    <mergeCell ref="H22:I22"/>
  </mergeCells>
  <conditionalFormatting sqref="E26">
    <cfRule type="aboveAverage" priority="1" aboveAverage="0"/>
  </conditionalFormatting>
  <pageMargins left="0.7" right="0.7" top="0.75" bottom="0.75" header="0.3" footer="0.3"/>
  <pageSetup orientation="portrait" r:id="rId1"/>
  <ignoredErrors>
    <ignoredError sqref="E29:E3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24EDE01-5534-4AEE-AB71-6CC30C540E25}">
          <x14:formula1>
            <xm:f>'.'!$A$1:$A$2</xm:f>
          </x14:formula1>
          <xm:sqref>E8</xm:sqref>
        </x14:dataValidation>
        <x14:dataValidation type="list" allowBlank="1" showInputMessage="1" showErrorMessage="1" xr:uid="{C63781DA-85BF-4579-AD35-7D2F8B7137D4}">
          <x14:formula1>
            <xm:f>'.'!$F$1:$F$2</xm:f>
          </x14:formula1>
          <xm:sqref>E18</xm:sqref>
        </x14:dataValidation>
        <x14:dataValidation type="whole" allowBlank="1" showInputMessage="1" showErrorMessage="1" error="The amount you listed exceeds the Cost of Attendance. You must reduce the Grad PLUS amount. " xr:uid="{CC82EF82-0E37-4AFD-963C-2D9787170B05}">
          <x14:formula1>
            <xm:f>0</xm:f>
          </x14:formula1>
          <x14:formula2>
            <xm:f>IF(E8="Resident",'.'!B11-E20-E14,'.'!D11-E20-E14)</xm:f>
          </x14:formula2>
          <xm:sqref>E22 E24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2B467-69FB-4FE2-B76E-DF62A338F6CF}">
  <dimension ref="A1:K11"/>
  <sheetViews>
    <sheetView workbookViewId="0">
      <selection activeCell="B11" sqref="B11"/>
    </sheetView>
  </sheetViews>
  <sheetFormatPr defaultRowHeight="15" x14ac:dyDescent="0.25"/>
  <cols>
    <col min="1" max="1" width="13.42578125" bestFit="1" customWidth="1"/>
    <col min="4" max="4" width="13.42578125" bestFit="1" customWidth="1"/>
  </cols>
  <sheetData>
    <row r="1" spans="1:11" x14ac:dyDescent="0.25">
      <c r="A1" t="s">
        <v>0</v>
      </c>
      <c r="B1" t="s">
        <v>0</v>
      </c>
      <c r="D1" t="s">
        <v>10</v>
      </c>
      <c r="F1" t="s">
        <v>11</v>
      </c>
      <c r="G1">
        <v>20500</v>
      </c>
      <c r="H1">
        <v>1000</v>
      </c>
      <c r="J1">
        <v>55775</v>
      </c>
      <c r="K1">
        <v>58907</v>
      </c>
    </row>
    <row r="2" spans="1:11" x14ac:dyDescent="0.25">
      <c r="A2" t="s">
        <v>10</v>
      </c>
      <c r="B2" s="1">
        <v>71010</v>
      </c>
      <c r="D2">
        <v>73328</v>
      </c>
      <c r="F2" t="s">
        <v>7</v>
      </c>
    </row>
    <row r="3" spans="1:11" x14ac:dyDescent="0.25">
      <c r="B3">
        <v>3690</v>
      </c>
      <c r="D3">
        <v>4372</v>
      </c>
    </row>
    <row r="4" spans="1:11" x14ac:dyDescent="0.25">
      <c r="B4">
        <v>1800</v>
      </c>
      <c r="D4">
        <v>1800</v>
      </c>
    </row>
    <row r="5" spans="1:11" x14ac:dyDescent="0.25">
      <c r="B5">
        <v>13000</v>
      </c>
      <c r="D5">
        <v>13000</v>
      </c>
    </row>
    <row r="6" spans="1:11" x14ac:dyDescent="0.25">
      <c r="B6">
        <v>6920</v>
      </c>
      <c r="D6">
        <v>6920</v>
      </c>
    </row>
    <row r="7" spans="1:11" x14ac:dyDescent="0.25">
      <c r="B7">
        <v>1800</v>
      </c>
      <c r="D7">
        <v>1800</v>
      </c>
    </row>
    <row r="8" spans="1:11" x14ac:dyDescent="0.25">
      <c r="B8">
        <v>4650</v>
      </c>
      <c r="D8">
        <v>4650</v>
      </c>
    </row>
    <row r="9" spans="1:11" x14ac:dyDescent="0.25">
      <c r="B9">
        <v>216</v>
      </c>
      <c r="D9">
        <v>216</v>
      </c>
    </row>
    <row r="10" spans="1:11" x14ac:dyDescent="0.25">
      <c r="B10">
        <v>2248</v>
      </c>
      <c r="D10">
        <v>2262</v>
      </c>
    </row>
    <row r="11" spans="1:11" x14ac:dyDescent="0.25">
      <c r="B11" s="1">
        <f>SUM(B2:B10)</f>
        <v>105334</v>
      </c>
      <c r="D11">
        <f>SUM(D2:D10)</f>
        <v>108348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 Wakeman</dc:creator>
  <cp:keywords/>
  <dc:description/>
  <cp:lastModifiedBy>Matt Wakeman</cp:lastModifiedBy>
  <cp:revision/>
  <cp:lastPrinted>2024-04-01T15:22:44Z</cp:lastPrinted>
  <dcterms:created xsi:type="dcterms:W3CDTF">2024-03-01T15:37:21Z</dcterms:created>
  <dcterms:modified xsi:type="dcterms:W3CDTF">2024-04-01T15:40:22Z</dcterms:modified>
  <cp:category/>
  <cp:contentStatus/>
</cp:coreProperties>
</file>